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e8d38957d63b6712/Documents/!Standards/RAIN RFID/WG Application ID/RAIN IAC/"/>
    </mc:Choice>
  </mc:AlternateContent>
  <xr:revisionPtr revIDLastSave="396" documentId="11_F25DC773A252ABDACC1048FF399D45365BDE58F3" xr6:coauthVersionLast="47" xr6:coauthVersionMax="47" xr10:uidLastSave="{4AB653D5-BD12-40DE-94A1-D9954B149FB2}"/>
  <bookViews>
    <workbookView xWindow="39405" yWindow="405" windowWidth="1422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6" i="1"/>
  <c r="I4" i="1"/>
  <c r="H8" i="1"/>
  <c r="F7" i="1" l="1"/>
  <c r="D8" i="1" s="1"/>
  <c r="B8" i="1" l="1"/>
  <c r="F6" i="1"/>
  <c r="H6" i="1" s="1"/>
  <c r="F5" i="1" l="1"/>
  <c r="D4" i="1" a="1"/>
  <c r="D4" i="1" s="1"/>
  <c r="F4" i="1" s="1"/>
  <c r="H4" i="1" l="1"/>
  <c r="B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<sst xmlns="http://schemas.openxmlformats.org/spreadsheetml/2006/main" count="21" uniqueCount="14">
  <si>
    <t>RAIN decimal CIN</t>
  </si>
  <si>
    <t>1 to 9 digits</t>
  </si>
  <si>
    <t>1 to 4 characters</t>
  </si>
  <si>
    <t>RAIN Number encoding</t>
  </si>
  <si>
    <t>Class</t>
  </si>
  <si>
    <t>1 to 4 bytes</t>
  </si>
  <si>
    <t>ð</t>
  </si>
  <si>
    <t>RAIN text CIN</t>
  </si>
  <si>
    <t>ï</t>
  </si>
  <si>
    <t>0x81828000</t>
  </si>
  <si>
    <t>Data entry</t>
  </si>
  <si>
    <t>RA</t>
  </si>
  <si>
    <t>¨ is an unprintable character.  A RAIN text CIN containing a ¨
is not a valid RAIN text CIN, though a valid RAIN decimal CIN.</t>
  </si>
  <si>
    <t>Press [Tab] to move between the starting points.
RAIN text CIN, RAIN decimal CIN and RAIN Number CIN encoding.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</si>
</sst>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49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top" wrapText="1"/>
    </xf>
    <xf numFmtId="0" fontId="0" fillId="3" borderId="0" xfId="0" applyFill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="130" zoomScaleNormal="130" workbookViewId="0">
      <selection activeCell="B4" sqref="B4"/>
    </sheetView>
  </sheetViews>
  <sheetFormatPr defaultRowHeight="14.4" x14ac:dyDescent="0.3"/>
  <cols>
    <col min="1" max="1" width="3.44140625" style="1" customWidth="1"/>
    <col min="2" max="2" width="14.77734375" style="1" bestFit="1" customWidth="1"/>
    <col min="3" max="3" width="3.44140625" style="1" bestFit="1" customWidth="1"/>
    <col min="4" max="4" width="15.44140625" style="1" bestFit="1" customWidth="1"/>
    <col min="5" max="5" width="3.44140625" style="1" bestFit="1" customWidth="1"/>
    <col min="6" max="6" width="20.109375" style="1" bestFit="1" customWidth="1"/>
    <col min="7" max="7" width="3.44140625" style="1" bestFit="1" customWidth="1"/>
    <col min="8" max="8" width="5.109375" style="1" bestFit="1" customWidth="1"/>
    <col min="9" max="9" width="9" style="34" bestFit="1" customWidth="1"/>
    <col min="10" max="10" width="3.44140625" style="1" customWidth="1"/>
    <col min="11" max="16384" width="8.88671875" style="1"/>
  </cols>
  <sheetData>
    <row r="1" spans="1:12" x14ac:dyDescent="0.3">
      <c r="A1" s="14"/>
      <c r="B1" s="15"/>
      <c r="C1" s="14"/>
      <c r="D1" s="15"/>
      <c r="E1" s="14"/>
      <c r="F1" s="15"/>
      <c r="G1" s="14"/>
      <c r="H1" s="14"/>
      <c r="I1" s="32"/>
      <c r="J1" s="14"/>
    </row>
    <row r="2" spans="1:12" x14ac:dyDescent="0.3">
      <c r="A2" s="18"/>
      <c r="B2" s="3" t="s">
        <v>7</v>
      </c>
      <c r="C2" s="17"/>
      <c r="D2" s="3" t="s">
        <v>0</v>
      </c>
      <c r="E2" s="17"/>
      <c r="F2" s="7" t="s">
        <v>3</v>
      </c>
      <c r="G2" s="14"/>
      <c r="H2" s="15"/>
      <c r="I2" s="32"/>
      <c r="J2" s="14"/>
    </row>
    <row r="3" spans="1:12" x14ac:dyDescent="0.3">
      <c r="A3" s="18"/>
      <c r="B3" s="4" t="s">
        <v>2</v>
      </c>
      <c r="C3" s="16"/>
      <c r="D3" s="4" t="s">
        <v>1</v>
      </c>
      <c r="E3" s="16"/>
      <c r="F3" s="8" t="s">
        <v>5</v>
      </c>
      <c r="G3" s="16"/>
      <c r="H3" s="9" t="s">
        <v>4</v>
      </c>
      <c r="I3" s="33"/>
      <c r="J3" s="14"/>
    </row>
    <row r="4" spans="1:12" x14ac:dyDescent="0.3">
      <c r="A4" s="18"/>
      <c r="B4" s="21" t="s">
        <v>11</v>
      </c>
      <c r="C4" s="10" t="s">
        <v>6</v>
      </c>
      <c r="D4" s="11" cm="1">
        <f t="array" ref="D4">_xlfn.SWITCH(LEN(B4),
1,CODE(MID(B4,1,1)),
2,CODE(MID(B4,1,1))*128+CODE(MID(B4,2,1)),
3,CODE(MID(B4,1,1))*128*128+CODE(MID(B4,2,1))*128+CODE(MID(B4,3,1)),
4,CODE(MID(B4,1,1))*128*128*128+CODE(MID(B4,2,1))*128*128+CODE(MID(B4,3,1))*128+CODE(MID(B4,4,1)),
"Error")</f>
        <v>10561</v>
      </c>
      <c r="E4" s="12" t="s">
        <v>6</v>
      </c>
      <c r="F4" s="13" t="str">
        <f>IF(D4&lt;=127,_xlfn.CONCAT("0x",DEC2HEX(D4,2)),
IF(AND(D4&gt;127,D4&lt;=16383),_xlfn.CONCAT("0x",DEC2HEX(MOD(INT(D4/128),128)+128,2),DEC2HEX(MOD(D4,128),2)),
IF(AND(D4&gt;16383,D4&lt;=2097171),_xlfn.CONCAT("0x",DEC2HEX(MOD(INT(D4/128/128),128)+128,2),DEC2HEX(MOD(INT(D4/128),128)+128,2),DEC2HEX(MOD(D4,128),2)),
IF(AND(D4&gt;2097171,D4&lt;=268435455),_xlfn.CONCAT("0x",DEC2HEX(MOD(INT(D4/128/128/128),128)+128,2),DEC2HEX(MOD(INT(D4/128/128),128)+128,2),DEC2HEX(MOD(INT(D4/128),128)+128,2),DEC2HEX(MOD(D4,128),2)),
"Not valid"))))</f>
        <v>0xD241</v>
      </c>
      <c r="G4" s="2" t="s">
        <v>6</v>
      </c>
      <c r="H4" s="11">
        <f>(LEN(F4)-2)/2</f>
        <v>2</v>
      </c>
      <c r="I4" s="36" t="str">
        <f>CONCATENATE(TEXT(H4*2,0),"-decimal")</f>
        <v>4-decimal</v>
      </c>
      <c r="J4" s="14"/>
    </row>
    <row r="5" spans="1:12" x14ac:dyDescent="0.3">
      <c r="A5" s="18"/>
      <c r="B5" s="19"/>
      <c r="C5" s="19"/>
      <c r="D5" s="19"/>
      <c r="E5" s="19"/>
      <c r="F5" s="24" t="str">
        <f>MID(F6,3,LEN(F6))</f>
        <v>86B90A</v>
      </c>
      <c r="G5" s="25"/>
      <c r="H5" s="19"/>
      <c r="I5" s="40"/>
      <c r="J5" s="14"/>
    </row>
    <row r="6" spans="1:12" x14ac:dyDescent="0.3">
      <c r="A6" s="18"/>
      <c r="B6" s="20" t="str">
        <f>IF(H6=1,
CONCATENATE(
IF(AND(32&lt;MOD(HEX2DEC(MID(F5,1,2)),128),MOD(HEX2DEC(MID(F5,1,2)),128)&lt;127),CHAR(MOD(HEX2DEC(MID(F5,1,2)),128)),"¨")),
IF(H6=2,
CONCATENATE(
IF(AND(32&lt;MOD(HEX2DEC(MID(F5,1,2)),128),MOD(HEX2DEC(MID(F5,1,2)),128)&lt;127),CHAR(MOD(HEX2DEC(MID(F5,1,2)),128)),"¨"),
IF(AND(32&lt;MOD(HEX2DEC(MID(F5,3,2)),128),MOD(HEX2DEC(MID(F5,3,2)),128)&lt;127),CHAR(MOD(HEX2DEC(MID(F5,3,2)),128)),"¨")),
IF(H6=3,
CONCATENATE(
IF(AND(32&lt;MOD(HEX2DEC(MID(F5,1,2)),128),MOD(HEX2DEC(MID(F5,1,2)),128)&lt;127),CHAR(MOD(HEX2DEC(MID(F5,1,2)),128)),"¨"),
IF(AND(32&lt;MOD(HEX2DEC(MID(F5,3,2)),128),MOD(HEX2DEC(MID(F5,3,2)),128)&lt;127),CHAR(MOD(HEX2DEC(MID(F5,3,2)),128)),"¨"),
IF(AND(32&lt;MOD(HEX2DEC(MID(F5,5,2)),128),MOD(HEX2DEC(MID(F5,5,2)),128)&lt;127),CHAR(MOD(HEX2DEC(MID(F5,5,2)),128)),"¨")),
IF(H6=4,
CONCATENATE(
IF(AND(32&lt;MOD(HEX2DEC(MID(F5,1,2)),128),MOD(HEX2DEC(MID(F5,1,2)),128)&lt;127),CHAR(MOD(HEX2DEC(MID(F5,1,2)),128)),"¨"),
IF(AND(32&lt;MOD(HEX2DEC(MID(F5,3,2)),128),MOD(HEX2DEC(MID(F5,3,2)),128)&lt;127),CHAR(MOD(HEX2DEC(MID(F5,3,2)),128)),"¨"),
IF(AND(32&lt;MOD(HEX2DEC(MID(F5,5,2)),128),MOD(HEX2DEC(MID(F5,5,2)),128)&lt;127),CHAR(MOD(HEX2DEC(MID(F5,5,2)),128)),"¨"),
IF(AND(32&lt;MOD(HEX2DEC(MID(F5,7,2)),128),MOD(HEX2DEC(MID(F5,7,2)),128)&lt;127),CHAR(MOD(HEX2DEC(MID(F5,7,2)),128)),"¨")),
"NoText")
)))</f>
        <v>¨9¨</v>
      </c>
      <c r="C6" s="10" t="s">
        <v>8</v>
      </c>
      <c r="D6" s="28">
        <v>105610</v>
      </c>
      <c r="E6" s="10" t="s">
        <v>6</v>
      </c>
      <c r="F6" s="27" t="str">
        <f>IF(D6&lt;=127,_xlfn.CONCAT("0x",DEC2HEX(D6,2)),
IF(AND(D6&gt;127,D6&lt;=16383),_xlfn.CONCAT("0x",DEC2HEX(MOD(INT(D6/128),128)+128,2),DEC2HEX(MOD(D6,128),2)),
IF(AND(D6&gt;16383,D6&lt;=2097171),_xlfn.CONCAT("0x",DEC2HEX(MOD(INT(D6/128/128),128)+128,2),DEC2HEX(MOD(INT(D6/128),128)+128,2),DEC2HEX(MOD(D6,128),2)),
IF(AND(D6&gt;2097171,D6&lt;=268435455),_xlfn.CONCAT("0x",DEC2HEX(MOD(INT(D6/128/128/128),128)+128,2),DEC2HEX(MOD(INT(D6/128/128),128)+128,2),DEC2HEX(MOD(INT(D6/128),128)+128,2),DEC2HEX(MOD(D6,128),2)),
"Not valid"))))</f>
        <v>0x86B90A</v>
      </c>
      <c r="G6" s="5" t="s">
        <v>6</v>
      </c>
      <c r="H6" s="6">
        <f>(LEN(F6)-2)/2</f>
        <v>3</v>
      </c>
      <c r="I6" s="37" t="str">
        <f>CONCATENATE(TEXT(H6*2,0),"-decimal")</f>
        <v>6-decimal</v>
      </c>
      <c r="J6" s="14"/>
    </row>
    <row r="7" spans="1:12" x14ac:dyDescent="0.3">
      <c r="A7" s="18"/>
      <c r="B7" s="18"/>
      <c r="C7" s="26"/>
      <c r="D7" s="26"/>
      <c r="E7" s="26"/>
      <c r="F7" s="24" t="str">
        <f>MID(F8,3,LEN(F8))</f>
        <v>81828000</v>
      </c>
      <c r="G7" s="25"/>
      <c r="H7" s="26"/>
      <c r="I7" s="38"/>
      <c r="J7" s="14"/>
    </row>
    <row r="8" spans="1:12" x14ac:dyDescent="0.3">
      <c r="A8" s="18"/>
      <c r="B8" s="20" t="str">
        <f>IF(H8=1,
CONCATENATE(
IF(AND(32&lt;MOD(HEX2DEC(MID(F7,1,2)),128),MOD(HEX2DEC(MID(F7,1,2)),128)&lt;127),CHAR(MOD(HEX2DEC(MID(F7,1,2)),128)),"¨")),
IF(H8=2,
CONCATENATE(
IF(AND(32&lt;MOD(HEX2DEC(MID(F7,1,2)),128),MOD(HEX2DEC(MID(F7,1,2)),128)&lt;127),CHAR(MOD(HEX2DEC(MID(F7,1,2)),128)),"¨"),
IF(AND(32&lt;MOD(HEX2DEC(MID(F7,3,2)),128),MOD(HEX2DEC(MID(F7,3,2)),128)&lt;127),CHAR(MOD(HEX2DEC(MID(F7,3,2)),128)),"¨")),
IF(H8=3,
CONCATENATE(
IF(AND(32&lt;MOD(HEX2DEC(MID(F7,1,2)),128),MOD(HEX2DEC(MID(F7,1,2)),128)&lt;127),CHAR(MOD(HEX2DEC(MID(F7,1,2)),128)),"¨"),
IF(AND(32&lt;MOD(HEX2DEC(MID(F7,3,2)),128),MOD(HEX2DEC(MID(F7,3,2)),128)&lt;127),CHAR(MOD(HEX2DEC(MID(F7,3,2)),128)),"¨"),
IF(AND(32&lt;MOD(HEX2DEC(MID(F7,5,2)),128),MOD(HEX2DEC(MID(F7,5,2)),128)&lt;127),CHAR(MOD(HEX2DEC(MID(F7,5,2)),128)),"¨")),
IF(H8=4,
CONCATENATE(
IF(AND(32&lt;MOD(HEX2DEC(MID(F7,1,2)),128),MOD(HEX2DEC(MID(F7,1,2)),128)&lt;127),CHAR(MOD(HEX2DEC(MID(F7,1,2)),128)),"¨"),
IF(AND(32&lt;MOD(HEX2DEC(MID(F7,3,2)),128),MOD(HEX2DEC(MID(F7,3,2)),128)&lt;127),CHAR(MOD(HEX2DEC(MID(F7,3,2)),128)),"¨"),
IF(AND(32&lt;MOD(HEX2DEC(MID(F7,5,2)),128),MOD(HEX2DEC(MID(F7,5,2)),128)&lt;127),CHAR(MOD(HEX2DEC(MID(F7,5,2)),128)),"¨"),
IF(AND(32&lt;MOD(HEX2DEC(MID(F7,7,2)),128),MOD(HEX2DEC(MID(F7,7,2)),128)&lt;127),CHAR(MOD(HEX2DEC(MID(F7,7,2)),128)),"¨")),
"NoText")
)))</f>
        <v>¨¨¨¨</v>
      </c>
      <c r="C8" s="12" t="s">
        <v>8</v>
      </c>
      <c r="D8" s="20">
        <f>IF(LEFT(HEX2BIN(LEFT(F7,2),8),1)="0",BIN2DEC(RIGHT(HEX2BIN(LEFT(F7,2),8),7)),
IF(LEFT(HEX2BIN(MID(F7,3,2),8),1)="0",128*BIN2DEC(RIGHT(HEX2BIN(LEFT(F7,2),8),7))+BIN2DEC(RIGHT(HEX2BIN(MID(F7,3,2),8),7)),
IF(LEFT(HEX2BIN(MID(F7,5,2),8),1)="0",128*128*BIN2DEC(RIGHT(HEX2BIN(LEFT(F7,2),8),7))+128*BIN2DEC(RIGHT(HEX2BIN(MID(F7,3,2),8),7))+BIN2DEC(RIGHT(HEX2BIN(MID(F7,5,2),8),7)),
IF(LEFT(HEX2BIN(MID(F7,7,2),8),1)="0",128*128*128*BIN2DEC(RIGHT(HEX2BIN(LEFT(F7,2),8),7))+128*128*BIN2DEC(RIGHT(HEX2BIN(MID(F7,3,2),8),7))+128*BIN2DEC(RIGHT(HEX2BIN(MID(F7,5,2),8),7))+BIN2DEC(RIGHT(HEX2BIN(MID(F7,7,2),8),7)),
"Error"))))</f>
        <v>2129920</v>
      </c>
      <c r="E8" s="12" t="s">
        <v>8</v>
      </c>
      <c r="F8" s="22" t="s">
        <v>9</v>
      </c>
      <c r="G8" s="5" t="s">
        <v>6</v>
      </c>
      <c r="H8" s="35">
        <f>(LEN(F8)-2)/2</f>
        <v>4</v>
      </c>
      <c r="I8" s="39" t="str">
        <f>CONCATENATE(TEXT(H8*2,0),"-decimal")</f>
        <v>8-decimal</v>
      </c>
      <c r="J8" s="14"/>
    </row>
    <row r="9" spans="1:12" ht="25.2" customHeight="1" x14ac:dyDescent="0.3">
      <c r="A9" s="14"/>
      <c r="B9" s="31" t="s">
        <v>12</v>
      </c>
      <c r="C9" s="31"/>
      <c r="D9" s="31"/>
      <c r="E9" s="31"/>
      <c r="F9" s="31"/>
      <c r="G9" s="31"/>
      <c r="H9" s="31"/>
      <c r="I9" s="31"/>
      <c r="J9" s="14"/>
    </row>
    <row r="10" spans="1:12" ht="22.8" customHeight="1" x14ac:dyDescent="0.3">
      <c r="A10" s="14"/>
      <c r="B10" s="29" t="s">
        <v>10</v>
      </c>
      <c r="C10" s="30" t="s">
        <v>13</v>
      </c>
      <c r="D10" s="30"/>
      <c r="E10" s="30"/>
      <c r="F10" s="30"/>
      <c r="G10" s="30"/>
      <c r="H10" s="30"/>
      <c r="I10" s="30"/>
      <c r="J10" s="14"/>
    </row>
    <row r="11" spans="1:12" x14ac:dyDescent="0.3">
      <c r="A11" s="14"/>
      <c r="B11" s="14"/>
      <c r="C11" s="14"/>
      <c r="D11" s="14"/>
      <c r="E11" s="14"/>
      <c r="F11" s="23"/>
      <c r="G11" s="14"/>
      <c r="H11" s="14"/>
      <c r="I11" s="32"/>
      <c r="J11" s="14"/>
    </row>
    <row r="15" spans="1:12" x14ac:dyDescent="0.3">
      <c r="L15" s="34"/>
    </row>
  </sheetData>
  <sheetProtection sheet="1" objects="1" scenarios="1" selectLockedCells="1"/>
  <mergeCells count="2">
    <mergeCell ref="C10:I10"/>
    <mergeCell ref="B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Bertus Pretorius</dc:creator>
  <cp:lastModifiedBy>Bertus Pretorius</cp:lastModifiedBy>
  <dcterms:created xsi:type="dcterms:W3CDTF">2015-06-05T18:17:20Z</dcterms:created>
  <dcterms:modified xsi:type="dcterms:W3CDTF">2022-08-26T10:07:12Z</dcterms:modified>
</cp:coreProperties>
</file>